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-24" yWindow="216" windowWidth="12828" windowHeight="8640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лист1!$20:$21,лист1!$23:$24</definedName>
  </definedNames>
  <calcPr calcId="145621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K25" i="1" l="1"/>
  <c r="M25" i="1"/>
  <c r="F9" i="1" l="1"/>
  <c r="I9" i="1" l="1"/>
  <c r="D9" i="1"/>
  <c r="C9" i="1"/>
  <c r="H9" i="1" l="1"/>
  <c r="B9" i="1"/>
  <c r="H10" i="1"/>
  <c r="B10" i="1"/>
  <c r="B13" i="1" l="1"/>
  <c r="J22" i="1" l="1"/>
  <c r="C22" i="1" l="1"/>
  <c r="C25" i="1" s="1"/>
  <c r="G19" i="1"/>
  <c r="G25" i="1" s="1"/>
  <c r="D19" i="1"/>
  <c r="D25" i="1" l="1"/>
  <c r="D22" i="1"/>
  <c r="I22" i="1" l="1"/>
  <c r="I25" i="1" s="1"/>
  <c r="E22" i="1"/>
  <c r="H22" i="1" l="1"/>
  <c r="B18" i="1" l="1"/>
  <c r="B11" i="1" l="1"/>
  <c r="B20" i="1"/>
  <c r="H15" i="1" l="1"/>
  <c r="H20" i="1"/>
  <c r="H21" i="1"/>
  <c r="H23" i="1"/>
  <c r="B21" i="1"/>
  <c r="F19" i="1"/>
  <c r="F25" i="1" s="1"/>
  <c r="E19" i="1"/>
  <c r="E25" i="1" s="1"/>
  <c r="H17" i="1"/>
  <c r="B17" i="1"/>
  <c r="H16" i="1"/>
  <c r="B16" i="1"/>
  <c r="B15" i="1"/>
  <c r="B14" i="1"/>
  <c r="H11" i="1"/>
  <c r="B22" i="1" l="1"/>
  <c r="B12" i="1"/>
  <c r="J19" i="1"/>
  <c r="J25" i="1" s="1"/>
  <c r="L19" i="1"/>
  <c r="L25" i="1" s="1"/>
  <c r="B23" i="1"/>
  <c r="B19" i="1" l="1"/>
  <c r="B25" i="1" s="1"/>
  <c r="B24" i="1"/>
  <c r="H19" i="1"/>
  <c r="H25" i="1" s="1"/>
  <c r="H24" i="1"/>
</calcChain>
</file>

<file path=xl/sharedStrings.xml><?xml version="1.0" encoding="utf-8"?>
<sst xmlns="http://schemas.openxmlformats.org/spreadsheetml/2006/main" count="33" uniqueCount="28">
  <si>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</si>
  <si>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</si>
  <si>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</si>
  <si>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</si>
  <si>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</si>
  <si>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</si>
  <si>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</si>
  <si>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</si>
  <si>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</si>
  <si>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</si>
  <si>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Удмуртия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</si>
  <si>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</si>
  <si>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</si>
  <si>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</si>
  <si>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</si>
  <si>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</si>
  <si>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</si>
  <si>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</si>
  <si>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</si>
  <si>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</si>
  <si>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</si>
  <si>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</si>
  <si>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</si>
  <si>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</si>
  <si>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</si>
  <si>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</si>
  <si>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</si>
  <si>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>Полезный отпуск электроэнергии и мощности по тарифным группам в разрезе территориальных сетевых организаций за период март 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</si>
</sst>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sz val="12"/>
      <color theme="3" tint="0.3999755851924192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color theme="3" tint="-0.24997711111789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3" tint="0.39997558519241921"/>
      <name val="Times New Roman"/>
      <family val="1"/>
      <charset val="204"/>
    </font>
    <font>
      <b/>
      <i/>
      <sz val="12"/>
      <color theme="3" tint="0.3999755851924192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9" fillId="0" borderId="0" xfId="0" applyFont="1"/>
    <xf numFmtId="165" fontId="8" fillId="0" borderId="1" xfId="1" applyNumberFormat="1" applyFont="1" applyBorder="1" applyAlignment="1">
      <alignment vertical="center"/>
    </xf>
    <xf numFmtId="165" fontId="8" fillId="2" borderId="1" xfId="1" applyNumberFormat="1" applyFont="1" applyFill="1" applyBorder="1" applyAlignment="1">
      <alignment vertical="center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/>
    <xf numFmtId="0" fontId="10" fillId="0" borderId="0" xfId="2" applyFont="1" applyBorder="1" applyAlignment="1" applyProtection="1">
      <alignment horizontal="center" vertical="center"/>
    </xf>
    <xf numFmtId="3" fontId="13" fillId="2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/>
    <xf numFmtId="0" fontId="11" fillId="0" borderId="0" xfId="2" applyFont="1" applyBorder="1" applyAlignment="1" applyProtection="1">
      <alignment vertical="center"/>
    </xf>
    <xf numFmtId="0" fontId="12" fillId="0" borderId="0" xfId="2" applyFont="1" applyBorder="1" applyProtection="1"/>
    <xf numFmtId="3" fontId="9" fillId="2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vertical="center"/>
    </xf>
    <xf numFmtId="0" fontId="11" fillId="0" borderId="0" xfId="2" applyFont="1" applyBorder="1" applyProtection="1"/>
    <xf numFmtId="0" fontId="10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vertical="center"/>
    </xf>
    <xf numFmtId="3" fontId="13" fillId="0" borderId="0" xfId="2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3" fontId="13" fillId="2" borderId="0" xfId="0" applyNumberFormat="1" applyFont="1" applyFill="1" applyBorder="1" applyAlignment="1">
      <alignment horizontal="center" vertical="center" wrapText="1"/>
    </xf>
    <xf numFmtId="0" fontId="17" fillId="0" borderId="0" xfId="2" applyFont="1" applyBorder="1" applyAlignment="1" applyProtection="1">
      <alignment vertical="center"/>
    </xf>
    <xf numFmtId="49" fontId="17" fillId="0" borderId="0" xfId="2" applyNumberFormat="1" applyFont="1" applyBorder="1" applyAlignment="1" applyProtection="1">
      <alignment horizontal="center" vertical="center"/>
    </xf>
    <xf numFmtId="49" fontId="10" fillId="0" borderId="0" xfId="2" applyNumberFormat="1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vertical="center"/>
    </xf>
    <xf numFmtId="0" fontId="17" fillId="2" borderId="0" xfId="2" applyFont="1" applyFill="1" applyBorder="1" applyAlignment="1" applyProtection="1">
      <alignment vertical="center"/>
    </xf>
    <xf numFmtId="0" fontId="17" fillId="2" borderId="0" xfId="2" applyFont="1" applyFill="1" applyBorder="1" applyAlignment="1" applyProtection="1">
      <alignment horizontal="center" vertical="center"/>
    </xf>
    <xf numFmtId="0" fontId="19" fillId="0" borderId="0" xfId="2" applyFont="1" applyBorder="1" applyAlignment="1" applyProtection="1">
      <alignment horizontal="left" vertical="center"/>
    </xf>
    <xf numFmtId="0" fontId="19" fillId="0" borderId="0" xfId="2" applyFont="1" applyBorder="1" applyAlignment="1" applyProtection="1">
      <alignment horizontal="center" vertical="center"/>
    </xf>
    <xf numFmtId="3" fontId="16" fillId="2" borderId="0" xfId="0" applyNumberFormat="1" applyFont="1" applyFill="1" applyBorder="1" applyAlignment="1">
      <alignment horizontal="center" vertical="center" wrapText="1"/>
    </xf>
    <xf numFmtId="0" fontId="10" fillId="0" borderId="0" xfId="2" applyFont="1" applyBorder="1" applyAlignment="1" applyProtection="1">
      <alignment horizontal="left" vertical="center"/>
    </xf>
    <xf numFmtId="0" fontId="20" fillId="0" borderId="0" xfId="2" applyFont="1" applyBorder="1" applyAlignment="1" applyProtection="1">
      <alignment vertical="center"/>
    </xf>
    <xf numFmtId="49" fontId="20" fillId="0" borderId="0" xfId="2" applyNumberFormat="1" applyFont="1" applyBorder="1" applyAlignment="1" applyProtection="1">
      <alignment horizontal="center" vertical="center"/>
    </xf>
    <xf numFmtId="0" fontId="14" fillId="0" borderId="0" xfId="2" applyFont="1" applyBorder="1" applyProtection="1"/>
    <xf numFmtId="0" fontId="0" fillId="0" borderId="0" xfId="0" applyBorder="1"/>
    <xf numFmtId="3" fontId="0" fillId="0" borderId="0" xfId="0" applyNumberFormat="1" applyBorder="1"/>
    <xf numFmtId="165" fontId="8" fillId="0" borderId="1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12" fillId="0" borderId="0" xfId="2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  <protection locked="0"/>
    </xf>
    <xf numFmtId="0" fontId="11" fillId="0" borderId="0" xfId="2" applyFont="1" applyFill="1" applyBorder="1" applyProtection="1"/>
    <xf numFmtId="0" fontId="15" fillId="0" borderId="0" xfId="2" applyFont="1" applyFill="1" applyBorder="1" applyProtection="1"/>
    <xf numFmtId="3" fontId="13" fillId="0" borderId="0" xfId="0" applyNumberFormat="1" applyFont="1" applyFill="1" applyBorder="1" applyAlignment="1">
      <alignment horizontal="center" vertical="center" wrapText="1"/>
    </xf>
    <xf numFmtId="3" fontId="16" fillId="0" borderId="0" xfId="2" applyNumberFormat="1" applyFont="1" applyFill="1" applyBorder="1" applyAlignment="1" applyProtection="1">
      <alignment horizontal="center" vertical="center"/>
      <protection locked="0"/>
    </xf>
    <xf numFmtId="0" fontId="18" fillId="0" borderId="0" xfId="2" applyFont="1" applyFill="1" applyBorder="1" applyProtection="1"/>
    <xf numFmtId="3" fontId="16" fillId="0" borderId="0" xfId="0" applyNumberFormat="1" applyFont="1" applyFill="1" applyBorder="1" applyAlignment="1">
      <alignment horizontal="center" vertical="center" wrapText="1"/>
    </xf>
    <xf numFmtId="165" fontId="11" fillId="0" borderId="0" xfId="2" applyNumberFormat="1" applyFont="1" applyFill="1" applyBorder="1" applyAlignment="1" applyProtection="1">
      <alignment vertical="center"/>
    </xf>
    <xf numFmtId="168" fontId="2" fillId="0" borderId="0" xfId="0" applyNumberFormat="1" applyFont="1"/>
    <xf numFmtId="3" fontId="13" fillId="0" borderId="0" xfId="0" applyNumberFormat="1" applyFont="1" applyFill="1" applyBorder="1" applyAlignment="1" applyProtection="1">
      <alignment horizontal="center" vertical="center"/>
      <protection locked="0"/>
    </xf>
    <xf numFmtId="3" fontId="21" fillId="0" borderId="0" xfId="0" applyNumberFormat="1" applyFont="1" applyBorder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5" fontId="16" fillId="0" borderId="1" xfId="1" applyNumberFormat="1" applyFont="1" applyFill="1" applyBorder="1" applyAlignment="1">
      <alignment vertical="center"/>
    </xf>
    <xf numFmtId="165" fontId="22" fillId="0" borderId="1" xfId="1" applyNumberFormat="1" applyFont="1" applyFill="1" applyBorder="1" applyAlignment="1">
      <alignment horizontal="center" vertical="center"/>
    </xf>
    <xf numFmtId="165" fontId="22" fillId="0" borderId="1" xfId="1" applyNumberFormat="1" applyFont="1" applyFill="1" applyBorder="1" applyAlignment="1">
      <alignment vertical="center"/>
    </xf>
    <xf numFmtId="165" fontId="16" fillId="0" borderId="1" xfId="1" applyNumberFormat="1" applyFont="1" applyBorder="1" applyAlignment="1">
      <alignment vertical="center"/>
    </xf>
    <xf numFmtId="165" fontId="16" fillId="2" borderId="1" xfId="1" applyNumberFormat="1" applyFont="1" applyFill="1" applyBorder="1" applyAlignment="1">
      <alignment vertical="center"/>
    </xf>
    <xf numFmtId="166" fontId="22" fillId="0" borderId="1" xfId="1" applyNumberFormat="1" applyFont="1" applyFill="1" applyBorder="1" applyAlignment="1">
      <alignment vertical="center"/>
    </xf>
    <xf numFmtId="165" fontId="22" fillId="0" borderId="1" xfId="1" applyNumberFormat="1" applyFont="1" applyBorder="1" applyAlignment="1">
      <alignment vertical="center"/>
    </xf>
    <xf numFmtId="165" fontId="8" fillId="0" borderId="1" xfId="1" applyNumberFormat="1" applyFont="1" applyBorder="1" applyAlignment="1">
      <alignment horizontal="right" vertical="center"/>
    </xf>
    <xf numFmtId="165" fontId="22" fillId="0" borderId="3" xfId="0" applyNumberFormat="1" applyFont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center" vertical="center"/>
    </xf>
    <xf numFmtId="166" fontId="22" fillId="0" borderId="1" xfId="1" applyNumberFormat="1" applyFont="1" applyBorder="1" applyAlignment="1">
      <alignment horizontal="center" vertical="center"/>
    </xf>
    <xf numFmtId="165" fontId="16" fillId="0" borderId="1" xfId="1" applyNumberFormat="1" applyFont="1" applyFill="1" applyBorder="1" applyAlignment="1">
      <alignment horizontal="center" vertical="center"/>
    </xf>
    <xf numFmtId="166" fontId="22" fillId="2" borderId="1" xfId="1" applyNumberFormat="1" applyFont="1" applyFill="1" applyBorder="1" applyAlignment="1">
      <alignment horizontal="center" vertical="center"/>
    </xf>
    <xf numFmtId="165" fontId="23" fillId="0" borderId="0" xfId="0" applyNumberFormat="1" applyFont="1" applyFill="1" applyAlignment="1">
      <alignment horizontal="center"/>
    </xf>
    <xf numFmtId="166" fontId="22" fillId="0" borderId="1" xfId="1" applyNumberFormat="1" applyFont="1" applyFill="1" applyBorder="1" applyAlignment="1">
      <alignment horizontal="center" vertical="center"/>
    </xf>
    <xf numFmtId="167" fontId="24" fillId="0" borderId="1" xfId="1" applyNumberFormat="1" applyFont="1" applyBorder="1" applyAlignment="1">
      <alignment horizontal="center" vertical="center"/>
    </xf>
    <xf numFmtId="167" fontId="24" fillId="0" borderId="1" xfId="1" applyNumberFormat="1" applyFont="1" applyBorder="1" applyAlignment="1">
      <alignment horizontal="right" vertical="center"/>
    </xf>
    <xf numFmtId="165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/>
    </xf>
    <xf numFmtId="165" fontId="8" fillId="0" borderId="1" xfId="1" applyNumberFormat="1" applyFont="1" applyFill="1" applyBorder="1" applyAlignment="1">
      <alignment horizontal="right" vertical="center"/>
    </xf>
    <xf numFmtId="165" fontId="25" fillId="0" borderId="1" xfId="1" applyNumberFormat="1" applyFont="1" applyFill="1" applyBorder="1" applyAlignment="1">
      <alignment horizontal="right" vertical="center"/>
    </xf>
    <xf numFmtId="0" fontId="26" fillId="0" borderId="1" xfId="0" applyFont="1" applyBorder="1" applyAlignment="1">
      <alignment horizontal="right" vertical="center"/>
    </xf>
    <xf numFmtId="165" fontId="26" fillId="0" borderId="1" xfId="1" applyNumberFormat="1" applyFont="1" applyFill="1" applyBorder="1" applyAlignment="1">
      <alignment horizontal="right" vertical="center"/>
    </xf>
    <xf numFmtId="166" fontId="26" fillId="0" borderId="1" xfId="1" applyNumberFormat="1" applyFont="1" applyBorder="1" applyAlignment="1">
      <alignment horizontal="right" vertical="center"/>
    </xf>
    <xf numFmtId="166" fontId="26" fillId="2" borderId="1" xfId="1" applyNumberFormat="1" applyFont="1" applyFill="1" applyBorder="1" applyAlignment="1">
      <alignment horizontal="right" vertical="center"/>
    </xf>
    <xf numFmtId="165" fontId="27" fillId="0" borderId="1" xfId="1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right" vertical="center"/>
    </xf>
    <xf numFmtId="166" fontId="26" fillId="0" borderId="1" xfId="1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5 4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tabSelected="1" topLeftCell="A4" zoomScale="80" zoomScaleNormal="80" workbookViewId="0">
      <selection activeCell="B35" sqref="B35"/>
    </sheetView>
  </sheetViews>
  <sheetFormatPr defaultRowHeight="14.4" outlineLevelRow="1" x14ac:dyDescent="0.3"/>
  <cols>
    <col min="1" max="1" width="46" customWidth="1"/>
    <col min="2" max="2" width="21.21875" customWidth="1"/>
    <col min="3" max="3" width="14.33203125" customWidth="1"/>
    <col min="4" max="4" width="15.5546875" customWidth="1"/>
    <col min="5" max="6" width="14.33203125" customWidth="1"/>
    <col min="7" max="7" width="15.33203125" bestFit="1" customWidth="1"/>
    <col min="8" max="13" width="14.33203125" customWidth="1"/>
  </cols>
  <sheetData>
    <row r="1" spans="1:24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92" t="s">
        <v>27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97" t="s">
        <v>6</v>
      </c>
      <c r="B5" s="97"/>
      <c r="C5" s="97"/>
      <c r="D5" s="97"/>
      <c r="E5" s="97"/>
      <c r="F5" s="97"/>
      <c r="G5" s="97"/>
      <c r="H5" s="97"/>
      <c r="I5" s="98"/>
      <c r="J5" s="98"/>
      <c r="K5" s="98"/>
      <c r="L5" s="98"/>
      <c r="M5" s="98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99" t="s">
        <v>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95" t="s">
        <v>5</v>
      </c>
      <c r="B7" s="93" t="s">
        <v>18</v>
      </c>
      <c r="C7" s="90"/>
      <c r="D7" s="90"/>
      <c r="E7" s="90"/>
      <c r="F7" s="90"/>
      <c r="G7" s="91"/>
      <c r="H7" s="93" t="s">
        <v>19</v>
      </c>
      <c r="I7" s="90"/>
      <c r="J7" s="90"/>
      <c r="K7" s="90"/>
      <c r="L7" s="90"/>
      <c r="M7" s="9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96"/>
      <c r="B8" s="94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94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69" t="s">
        <v>24</v>
      </c>
      <c r="B9" s="80">
        <f>C9+D9+F9</f>
        <v>10730.166000000001</v>
      </c>
      <c r="C9" s="81">
        <f>C10+C11</f>
        <v>8456.2970000000005</v>
      </c>
      <c r="D9" s="81">
        <f>D10+D11</f>
        <v>2184.2669999999998</v>
      </c>
      <c r="E9" s="71"/>
      <c r="F9" s="81">
        <f>F11</f>
        <v>89.602000000000004</v>
      </c>
      <c r="G9" s="71"/>
      <c r="H9" s="80">
        <f>I9</f>
        <v>14.670999999999999</v>
      </c>
      <c r="I9" s="81">
        <f>I10+I11</f>
        <v>14.670999999999999</v>
      </c>
      <c r="J9" s="70"/>
      <c r="K9" s="70"/>
      <c r="L9" s="70"/>
      <c r="M9" s="70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6" hidden="1" x14ac:dyDescent="0.3">
      <c r="A10" s="67" t="s">
        <v>25</v>
      </c>
      <c r="B10" s="106">
        <f t="shared" ref="B10:B24" si="0">SUM(C10:G10)</f>
        <v>2911.567</v>
      </c>
      <c r="C10" s="104">
        <v>1154.3440000000001</v>
      </c>
      <c r="D10" s="104">
        <v>1757.223</v>
      </c>
      <c r="E10" s="101"/>
      <c r="F10" s="101"/>
      <c r="G10" s="101"/>
      <c r="H10" s="105">
        <f t="shared" ref="H10:H24" si="1">SUM(I10:M10)</f>
        <v>2.7549999999999999</v>
      </c>
      <c r="I10" s="104">
        <v>2.7549999999999999</v>
      </c>
      <c r="J10" s="70"/>
      <c r="K10" s="70"/>
      <c r="L10" s="70"/>
      <c r="M10" s="7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6" hidden="1" x14ac:dyDescent="0.3">
      <c r="A11" s="68" t="s">
        <v>26</v>
      </c>
      <c r="B11" s="106">
        <f t="shared" si="0"/>
        <v>7818.5990000000002</v>
      </c>
      <c r="C11" s="105">
        <v>7301.9530000000004</v>
      </c>
      <c r="D11" s="105">
        <v>427.04399999999998</v>
      </c>
      <c r="E11" s="102"/>
      <c r="F11" s="105">
        <v>89.602000000000004</v>
      </c>
      <c r="G11" s="102"/>
      <c r="H11" s="105">
        <f t="shared" si="1"/>
        <v>11.916</v>
      </c>
      <c r="I11" s="105">
        <v>11.916</v>
      </c>
      <c r="J11" s="53"/>
      <c r="K11" s="18"/>
      <c r="L11" s="18"/>
      <c r="M11" s="1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6" x14ac:dyDescent="0.3">
      <c r="A12" s="6" t="s">
        <v>12</v>
      </c>
      <c r="B12" s="82">
        <f t="shared" si="0"/>
        <v>1253.67</v>
      </c>
      <c r="C12" s="83"/>
      <c r="D12" s="73">
        <v>536.63400000000001</v>
      </c>
      <c r="E12" s="73">
        <v>717.03599999999994</v>
      </c>
      <c r="F12" s="83"/>
      <c r="G12" s="83"/>
      <c r="H12" s="73">
        <v>0</v>
      </c>
      <c r="I12" s="83"/>
      <c r="J12" s="83"/>
      <c r="K12" s="75"/>
      <c r="L12" s="75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13" customFormat="1" ht="15.6" x14ac:dyDescent="0.3">
      <c r="A13" s="11" t="s">
        <v>13</v>
      </c>
      <c r="B13" s="84">
        <f t="shared" si="0"/>
        <v>17.327999999999999</v>
      </c>
      <c r="C13" s="83"/>
      <c r="D13" s="83"/>
      <c r="E13" s="85"/>
      <c r="F13" s="73">
        <v>17.323</v>
      </c>
      <c r="G13" s="73">
        <v>5.0000000000000001E-3</v>
      </c>
      <c r="H13" s="73">
        <v>0</v>
      </c>
      <c r="I13" s="83"/>
      <c r="J13" s="83"/>
      <c r="K13" s="76"/>
      <c r="L13" s="76"/>
      <c r="M13" s="19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" x14ac:dyDescent="0.3">
      <c r="A14" s="14" t="s">
        <v>14</v>
      </c>
      <c r="B14" s="84">
        <f t="shared" si="0"/>
        <v>1210.5169999999998</v>
      </c>
      <c r="C14" s="83"/>
      <c r="D14" s="73">
        <v>1207.1569999999999</v>
      </c>
      <c r="E14" s="73">
        <v>3.36</v>
      </c>
      <c r="F14" s="83"/>
      <c r="G14" s="83"/>
      <c r="H14" s="73">
        <v>0</v>
      </c>
      <c r="I14" s="83"/>
      <c r="J14" s="83"/>
      <c r="K14" s="76"/>
      <c r="L14" s="76"/>
      <c r="M14" s="19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15.6" x14ac:dyDescent="0.3">
      <c r="A15" s="7" t="s">
        <v>15</v>
      </c>
      <c r="B15" s="82">
        <f t="shared" si="0"/>
        <v>66852.292000000001</v>
      </c>
      <c r="C15" s="83"/>
      <c r="D15" s="73">
        <v>66852.292000000001</v>
      </c>
      <c r="E15" s="83"/>
      <c r="F15" s="83"/>
      <c r="G15" s="83"/>
      <c r="H15" s="73">
        <f t="shared" si="1"/>
        <v>93.453999999999994</v>
      </c>
      <c r="I15" s="73"/>
      <c r="J15" s="89">
        <v>93.453999999999994</v>
      </c>
      <c r="K15" s="75"/>
      <c r="L15" s="75"/>
      <c r="M15" s="1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6" x14ac:dyDescent="0.3">
      <c r="A16" s="7" t="s">
        <v>16</v>
      </c>
      <c r="B16" s="82">
        <f t="shared" si="0"/>
        <v>27772.597000000002</v>
      </c>
      <c r="C16" s="83"/>
      <c r="D16" s="73">
        <v>27772.597000000002</v>
      </c>
      <c r="E16" s="83"/>
      <c r="F16" s="83"/>
      <c r="G16" s="83"/>
      <c r="H16" s="73">
        <f t="shared" si="1"/>
        <v>42.033000000000001</v>
      </c>
      <c r="I16" s="73"/>
      <c r="J16" s="73">
        <v>42.033000000000001</v>
      </c>
      <c r="K16" s="75"/>
      <c r="L16" s="75"/>
      <c r="M16" s="1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6" x14ac:dyDescent="0.3">
      <c r="A17" s="7" t="s">
        <v>17</v>
      </c>
      <c r="B17" s="82">
        <f t="shared" si="0"/>
        <v>21561.578000000001</v>
      </c>
      <c r="C17" s="73"/>
      <c r="D17" s="73">
        <v>21561.578000000001</v>
      </c>
      <c r="E17" s="73"/>
      <c r="F17" s="73"/>
      <c r="G17" s="73"/>
      <c r="H17" s="73">
        <f t="shared" si="1"/>
        <v>32.161000000000001</v>
      </c>
      <c r="I17" s="73"/>
      <c r="J17" s="73">
        <v>32.161000000000001</v>
      </c>
      <c r="K17" s="75"/>
      <c r="L17" s="75"/>
      <c r="M17" s="1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6" x14ac:dyDescent="0.3">
      <c r="A18" s="7" t="s">
        <v>20</v>
      </c>
      <c r="B18" s="82">
        <f t="shared" si="0"/>
        <v>145.24799999999999</v>
      </c>
      <c r="C18" s="73"/>
      <c r="D18" s="73"/>
      <c r="E18" s="73"/>
      <c r="F18" s="73">
        <v>117.953</v>
      </c>
      <c r="G18" s="73">
        <v>27.295000000000002</v>
      </c>
      <c r="H18" s="73">
        <v>0</v>
      </c>
      <c r="I18" s="83"/>
      <c r="J18" s="83"/>
      <c r="K18" s="75"/>
      <c r="L18" s="75"/>
      <c r="M18" s="1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0" customHeight="1" x14ac:dyDescent="0.3">
      <c r="A19" s="6" t="s">
        <v>21</v>
      </c>
      <c r="B19" s="77">
        <f t="shared" si="0"/>
        <v>71930.682000000015</v>
      </c>
      <c r="C19" s="72"/>
      <c r="D19" s="74">
        <f>SUM(D20:D21)</f>
        <v>52108.679000000004</v>
      </c>
      <c r="E19" s="74">
        <f t="shared" ref="E19:F19" si="2">SUM(E20:E21)</f>
        <v>14564.13</v>
      </c>
      <c r="F19" s="74">
        <f t="shared" si="2"/>
        <v>5091.7520000000004</v>
      </c>
      <c r="G19" s="74">
        <f>SUM(G20:G21)</f>
        <v>166.12100000000001</v>
      </c>
      <c r="H19" s="74">
        <f t="shared" si="1"/>
        <v>2.6000000000000002E-2</v>
      </c>
      <c r="I19" s="74"/>
      <c r="J19" s="74">
        <f t="shared" ref="J19:L19" si="3">SUM(J20:J21)</f>
        <v>5.0000000000000001E-3</v>
      </c>
      <c r="K19" s="78"/>
      <c r="L19" s="78">
        <f t="shared" si="3"/>
        <v>2.1000000000000001E-2</v>
      </c>
      <c r="M19" s="1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13" customFormat="1" ht="16.2" hidden="1" customHeight="1" outlineLevel="1" x14ac:dyDescent="0.3">
      <c r="A20" s="15" t="s">
        <v>11</v>
      </c>
      <c r="B20" s="107">
        <f t="shared" si="0"/>
        <v>45136.835999999996</v>
      </c>
      <c r="C20" s="103"/>
      <c r="D20" s="105">
        <v>26889.148000000001</v>
      </c>
      <c r="E20" s="105">
        <v>14564.13</v>
      </c>
      <c r="F20" s="105">
        <v>3683.558</v>
      </c>
      <c r="G20" s="102"/>
      <c r="H20" s="105">
        <f t="shared" si="1"/>
        <v>2.6000000000000002E-2</v>
      </c>
      <c r="I20" s="105"/>
      <c r="J20" s="105">
        <v>5.0000000000000001E-3</v>
      </c>
      <c r="K20" s="109"/>
      <c r="L20" s="109">
        <v>2.1000000000000001E-2</v>
      </c>
      <c r="M20" s="19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16.2" hidden="1" customHeight="1" outlineLevel="1" x14ac:dyDescent="0.3">
      <c r="A21" s="10" t="s">
        <v>10</v>
      </c>
      <c r="B21" s="106">
        <f t="shared" si="0"/>
        <v>26793.845999999998</v>
      </c>
      <c r="C21" s="108"/>
      <c r="D21" s="105">
        <v>25219.530999999999</v>
      </c>
      <c r="E21" s="105"/>
      <c r="F21" s="105">
        <v>1408.194</v>
      </c>
      <c r="G21" s="105">
        <v>166.12100000000001</v>
      </c>
      <c r="H21" s="105">
        <f t="shared" si="1"/>
        <v>0</v>
      </c>
      <c r="I21" s="102"/>
      <c r="J21" s="102"/>
      <c r="K21" s="79"/>
      <c r="L21" s="79"/>
      <c r="M21" s="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0" customHeight="1" collapsed="1" x14ac:dyDescent="0.3">
      <c r="A22" s="8" t="s">
        <v>9</v>
      </c>
      <c r="B22" s="86">
        <f t="shared" si="0"/>
        <v>45738.271000000001</v>
      </c>
      <c r="C22" s="73">
        <f>SUM(C23:C24)</f>
        <v>1879.0070000000001</v>
      </c>
      <c r="D22" s="73">
        <f>SUM(D23:D24)</f>
        <v>43315.203000000001</v>
      </c>
      <c r="E22" s="73">
        <f>SUM(E23:E24)</f>
        <v>544.06100000000004</v>
      </c>
      <c r="F22" s="73"/>
      <c r="G22" s="73"/>
      <c r="H22" s="73">
        <f t="shared" si="1"/>
        <v>58.573</v>
      </c>
      <c r="I22" s="73">
        <f>SUM(I23:I24)</f>
        <v>2.754</v>
      </c>
      <c r="J22" s="73">
        <f>SUM(J23:J24)</f>
        <v>55.819000000000003</v>
      </c>
      <c r="K22" s="78"/>
      <c r="L22" s="18"/>
      <c r="M22" s="1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0.399999999999999" hidden="1" customHeight="1" outlineLevel="1" collapsed="1" x14ac:dyDescent="0.3">
      <c r="A23" s="10" t="s">
        <v>22</v>
      </c>
      <c r="B23" s="106">
        <f t="shared" si="0"/>
        <v>6517.098</v>
      </c>
      <c r="C23" s="105"/>
      <c r="D23" s="105">
        <v>6517.098</v>
      </c>
      <c r="E23" s="105"/>
      <c r="F23" s="105"/>
      <c r="G23" s="105"/>
      <c r="H23" s="105">
        <f t="shared" si="1"/>
        <v>0</v>
      </c>
      <c r="I23" s="102"/>
      <c r="J23" s="102"/>
      <c r="K23" s="79"/>
      <c r="L23" s="18"/>
      <c r="M23" s="1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0.399999999999999" hidden="1" customHeight="1" outlineLevel="1" x14ac:dyDescent="0.3">
      <c r="A24" s="10" t="s">
        <v>23</v>
      </c>
      <c r="B24" s="110">
        <f t="shared" si="0"/>
        <v>39221.173000000003</v>
      </c>
      <c r="C24" s="105">
        <v>1879.0070000000001</v>
      </c>
      <c r="D24" s="105">
        <v>36798.105000000003</v>
      </c>
      <c r="E24" s="105">
        <v>544.06100000000004</v>
      </c>
      <c r="F24" s="102"/>
      <c r="G24" s="102"/>
      <c r="H24" s="105">
        <f t="shared" si="1"/>
        <v>58.573</v>
      </c>
      <c r="I24" s="105">
        <v>2.754</v>
      </c>
      <c r="J24" s="105">
        <v>55.819000000000003</v>
      </c>
      <c r="K24" s="79"/>
      <c r="L24" s="18"/>
      <c r="M24" s="1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2.95" customHeight="1" collapsed="1" x14ac:dyDescent="0.3">
      <c r="A25" s="16" t="s">
        <v>4</v>
      </c>
      <c r="B25" s="87">
        <f>B9+B12+B13+B14+B15+B16+B17+B18+B19+B22</f>
        <v>247212.34900000005</v>
      </c>
      <c r="C25" s="88">
        <f>C9+C12+C13+C14+C15+C16+C17+C18+C19+C22</f>
        <v>10335.304</v>
      </c>
      <c r="D25" s="88">
        <f>D9+D12+D13+D14+D15+D16+D17+D18+D19+D22</f>
        <v>215538.40700000004</v>
      </c>
      <c r="E25" s="88">
        <f>E9+E12+E13+E14+E15+E16+E17+E18+E19+E22</f>
        <v>15828.587</v>
      </c>
      <c r="F25" s="88">
        <f t="shared" ref="F25:M25" si="4">F9+F12+F13+F14+F15+F16+F17+F18+F19+F22</f>
        <v>5316.63</v>
      </c>
      <c r="G25" s="88">
        <f t="shared" si="4"/>
        <v>193.42100000000002</v>
      </c>
      <c r="H25" s="88">
        <f t="shared" si="4"/>
        <v>240.91800000000003</v>
      </c>
      <c r="I25" s="88">
        <f t="shared" si="4"/>
        <v>17.425000000000001</v>
      </c>
      <c r="J25" s="88">
        <f t="shared" si="4"/>
        <v>223.47199999999998</v>
      </c>
      <c r="K25" s="88">
        <f t="shared" si="4"/>
        <v>0</v>
      </c>
      <c r="L25" s="88">
        <f t="shared" si="4"/>
        <v>2.1000000000000001E-2</v>
      </c>
      <c r="M25" s="88">
        <f t="shared" si="4"/>
        <v>0</v>
      </c>
      <c r="N25" s="17"/>
      <c r="O25" s="17"/>
      <c r="P25" s="1"/>
      <c r="Q25" s="1"/>
      <c r="R25" s="1"/>
      <c r="S25" s="1"/>
      <c r="T25" s="1"/>
      <c r="U25" s="1"/>
      <c r="V25" s="1"/>
      <c r="W25" s="1"/>
      <c r="X25" s="1"/>
    </row>
    <row r="26" spans="1:24" ht="15.6" x14ac:dyDescent="0.3">
      <c r="A26" s="21"/>
      <c r="B26" s="66"/>
      <c r="C26" s="54"/>
      <c r="D26" s="54"/>
      <c r="E26" s="54"/>
      <c r="F26" s="22"/>
      <c r="G26" s="1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6" x14ac:dyDescent="0.3">
      <c r="A27" s="23"/>
      <c r="B27" s="23"/>
      <c r="C27" s="36"/>
      <c r="D27" s="55"/>
      <c r="E27" s="33"/>
      <c r="F27" s="2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6" x14ac:dyDescent="0.3">
      <c r="A28" s="23"/>
      <c r="B28" s="23"/>
      <c r="C28" s="36"/>
      <c r="D28" s="55"/>
      <c r="E28" s="33"/>
      <c r="F28" s="25"/>
      <c r="G28" s="1"/>
      <c r="H28" s="2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6" x14ac:dyDescent="0.3">
      <c r="A29" s="23"/>
      <c r="B29" s="23"/>
      <c r="C29" s="36"/>
      <c r="D29" s="55"/>
      <c r="E29" s="56"/>
      <c r="F29" s="2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6" x14ac:dyDescent="0.3">
      <c r="A30" s="29"/>
      <c r="B30" s="23"/>
      <c r="C30" s="63"/>
      <c r="D30" s="57"/>
      <c r="E30" s="33"/>
      <c r="F30" s="25"/>
      <c r="G30" s="64"/>
      <c r="H30" s="6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6" x14ac:dyDescent="0.3">
      <c r="A31" s="31"/>
      <c r="B31" s="31"/>
      <c r="C31" s="32"/>
      <c r="D31" s="55"/>
      <c r="E31" s="33"/>
      <c r="F31" s="2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6" x14ac:dyDescent="0.3">
      <c r="A32" s="31"/>
      <c r="B32" s="31"/>
      <c r="C32" s="32"/>
      <c r="D32" s="55"/>
      <c r="E32" s="65"/>
      <c r="F32" s="2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6" x14ac:dyDescent="0.3">
      <c r="A33" s="31"/>
      <c r="B33" s="31"/>
      <c r="C33" s="34"/>
      <c r="D33" s="58"/>
      <c r="E33" s="33"/>
      <c r="F33" s="2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6" x14ac:dyDescent="0.3">
      <c r="A34" s="31"/>
      <c r="B34" s="31"/>
      <c r="C34" s="32"/>
      <c r="D34" s="55"/>
      <c r="E34" s="33"/>
      <c r="F34" s="2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6" x14ac:dyDescent="0.3">
      <c r="A35" s="35"/>
      <c r="B35" s="31"/>
      <c r="C35" s="36"/>
      <c r="D35" s="55"/>
      <c r="E35" s="33"/>
      <c r="F35" s="2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6" x14ac:dyDescent="0.3">
      <c r="A36" s="29"/>
      <c r="B36" s="23"/>
      <c r="C36" s="36"/>
      <c r="D36" s="55"/>
      <c r="E36" s="59"/>
      <c r="F36" s="25"/>
    </row>
    <row r="37" spans="1:24" ht="15.6" x14ac:dyDescent="0.3">
      <c r="A37" s="38"/>
      <c r="B37" s="39"/>
      <c r="C37" s="34"/>
      <c r="D37" s="58"/>
      <c r="E37" s="60"/>
      <c r="F37" s="25"/>
    </row>
    <row r="38" spans="1:24" ht="15.6" x14ac:dyDescent="0.3">
      <c r="A38" s="29"/>
      <c r="B38" s="40"/>
      <c r="C38" s="32"/>
      <c r="D38" s="61"/>
      <c r="E38" s="59"/>
      <c r="F38" s="25"/>
    </row>
    <row r="39" spans="1:24" ht="15.6" x14ac:dyDescent="0.3">
      <c r="A39" s="42"/>
      <c r="B39" s="43"/>
      <c r="C39" s="32"/>
      <c r="D39" s="58"/>
      <c r="E39" s="56"/>
      <c r="F39" s="25"/>
    </row>
    <row r="40" spans="1:24" ht="15.6" x14ac:dyDescent="0.3">
      <c r="A40" s="44"/>
      <c r="B40" s="45"/>
      <c r="C40" s="32"/>
      <c r="D40" s="55"/>
      <c r="E40" s="62"/>
      <c r="F40" s="25"/>
    </row>
    <row r="41" spans="1:24" ht="15.6" x14ac:dyDescent="0.3">
      <c r="A41" s="44"/>
      <c r="B41" s="45"/>
      <c r="C41" s="41"/>
      <c r="D41" s="30"/>
      <c r="E41" s="46"/>
      <c r="F41" s="25"/>
    </row>
    <row r="42" spans="1:24" ht="15.6" x14ac:dyDescent="0.3">
      <c r="A42" s="29"/>
      <c r="B42" s="23"/>
      <c r="C42" s="41"/>
      <c r="D42" s="30"/>
      <c r="E42" s="28"/>
      <c r="F42" s="25"/>
    </row>
    <row r="43" spans="1:24" ht="15.6" x14ac:dyDescent="0.3">
      <c r="A43" s="47"/>
      <c r="B43" s="23"/>
      <c r="C43" s="41"/>
      <c r="D43" s="27"/>
      <c r="E43" s="24"/>
      <c r="F43" s="25"/>
    </row>
    <row r="44" spans="1:24" ht="15.6" x14ac:dyDescent="0.3">
      <c r="A44" s="48"/>
      <c r="B44" s="49"/>
      <c r="C44" s="41"/>
      <c r="D44" s="50"/>
      <c r="E44" s="24"/>
      <c r="F44" s="25"/>
    </row>
    <row r="45" spans="1:24" ht="15.6" x14ac:dyDescent="0.3">
      <c r="A45" s="29"/>
      <c r="B45" s="40"/>
      <c r="C45" s="26"/>
      <c r="D45" s="30"/>
      <c r="E45" s="37"/>
      <c r="F45" s="25"/>
    </row>
    <row r="46" spans="1:24" x14ac:dyDescent="0.3">
      <c r="A46" s="51"/>
      <c r="B46" s="51"/>
      <c r="C46" s="51"/>
      <c r="D46" s="51"/>
      <c r="E46" s="52"/>
      <c r="F46" s="51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Руслан</cp:lastModifiedBy>
  <dcterms:created xsi:type="dcterms:W3CDTF">2016-07-25T04:23:17Z</dcterms:created>
  <dcterms:modified xsi:type="dcterms:W3CDTF">2018-04-25T05:16:00Z</dcterms:modified>
</cp:coreProperties>
</file>